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lippo.codato\Desktop\"/>
    </mc:Choice>
  </mc:AlternateContent>
  <xr:revisionPtr revIDLastSave="0" documentId="13_ncr:1_{A79B6BF8-A656-4F02-A18D-41A3E740C9D9}" xr6:coauthVersionLast="47" xr6:coauthVersionMax="47" xr10:uidLastSave="{00000000-0000-0000-0000-000000000000}"/>
  <bookViews>
    <workbookView xWindow="-120" yWindow="-120" windowWidth="29040" windowHeight="17520" xr2:uid="{366186FA-D8B5-4B58-9976-BA37CDFE3281}"/>
  </bookViews>
  <sheets>
    <sheet name="Simulatore" sheetId="4" r:id="rId1"/>
  </sheets>
  <definedNames>
    <definedName name="_xlnm.Print_Area" localSheetId="0">Simulatore!$A$1:$J$32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4" l="1"/>
  <c r="H25" i="4"/>
  <c r="D25" i="4"/>
  <c r="H21" i="4"/>
  <c r="D21" i="4"/>
  <c r="H12" i="4"/>
  <c r="H13" i="4" s="1"/>
  <c r="D12" i="4"/>
  <c r="D13" i="4" s="1"/>
  <c r="H18" i="4"/>
  <c r="D18" i="4"/>
  <c r="H16" i="4"/>
  <c r="D16" i="4"/>
  <c r="G4" i="4"/>
  <c r="G6" i="4" s="1"/>
  <c r="D22" i="4" l="1"/>
  <c r="D23" i="4" s="1"/>
  <c r="H22" i="4"/>
  <c r="H23" i="4" s="1"/>
  <c r="D27" i="4" l="1"/>
  <c r="H28" i="4" l="1"/>
  <c r="H29" i="4" s="1"/>
  <c r="D31" i="4"/>
</calcChain>
</file>

<file path=xl/sharedStrings.xml><?xml version="1.0" encoding="utf-8"?>
<sst xmlns="http://schemas.openxmlformats.org/spreadsheetml/2006/main" count="28" uniqueCount="23">
  <si>
    <t>Valore Assicurato</t>
  </si>
  <si>
    <t>RATA UNICA</t>
  </si>
  <si>
    <t>DUE RATE</t>
  </si>
  <si>
    <t>Quota sul valore</t>
  </si>
  <si>
    <t>Quota interessi sul premio</t>
  </si>
  <si>
    <t>Quota contributi sul premio</t>
  </si>
  <si>
    <t>Ruolo rata unica</t>
  </si>
  <si>
    <t>Ruolo due rate</t>
  </si>
  <si>
    <t>Risparmio rata unica / due rate</t>
  </si>
  <si>
    <t>Premio (costo polizza)</t>
  </si>
  <si>
    <t>Stima contributo UE</t>
  </si>
  <si>
    <t>Stima costo netto</t>
  </si>
  <si>
    <t>Totale</t>
  </si>
  <si>
    <t>(24 novembre 2025)</t>
  </si>
  <si>
    <t>di cui 60% ( acconto-12 gennaio 26)</t>
  </si>
  <si>
    <t>di cui 40% (saldo-dopo contributo)</t>
  </si>
  <si>
    <t>=&gt;STOP a 3500€</t>
  </si>
  <si>
    <t>Aderente ai Fondi Mutualistici (si/no)</t>
  </si>
  <si>
    <t>Quota adesione ai Fondi Mutualistici</t>
  </si>
  <si>
    <t>no</t>
  </si>
  <si>
    <t>=&gt; Compila i campi da aggiornare &lt;=</t>
  </si>
  <si>
    <t>Quota  sul premio</t>
  </si>
  <si>
    <t>Quota una tantum c/intressi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</si>
</sst>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43" fontId="0" fillId="0" borderId="0" xfId="1" applyFont="1"/>
    <xf numFmtId="10" fontId="0" fillId="0" borderId="0" xfId="0" applyNumberFormat="1"/>
    <xf numFmtId="164" fontId="0" fillId="0" borderId="0" xfId="0" applyNumberFormat="1"/>
    <xf numFmtId="43" fontId="3" fillId="0" borderId="0" xfId="1" applyFont="1"/>
    <xf numFmtId="0" fontId="3" fillId="0" borderId="0" xfId="0" applyFont="1"/>
    <xf numFmtId="43" fontId="4" fillId="0" borderId="0" xfId="1" applyFont="1"/>
    <xf numFmtId="0" fontId="4" fillId="0" borderId="0" xfId="0" applyFont="1"/>
    <xf numFmtId="0" fontId="0" fillId="0" borderId="5" xfId="0" applyBorder="1"/>
    <xf numFmtId="0" fontId="0" fillId="0" borderId="7" xfId="0" applyBorder="1"/>
    <xf numFmtId="0" fontId="0" fillId="7" borderId="0" xfId="0" applyFill="1"/>
    <xf numFmtId="0" fontId="0" fillId="7" borderId="10" xfId="0" applyFill="1" applyBorder="1"/>
    <xf numFmtId="0" fontId="0" fillId="4" borderId="0" xfId="0" applyFill="1"/>
    <xf numFmtId="0" fontId="0" fillId="4" borderId="10" xfId="0" applyFill="1" applyBorder="1"/>
    <xf numFmtId="0" fontId="0" fillId="6" borderId="0" xfId="0" applyFill="1"/>
    <xf numFmtId="0" fontId="0" fillId="6" borderId="10" xfId="0" applyFill="1" applyBorder="1"/>
    <xf numFmtId="0" fontId="5" fillId="0" borderId="0" xfId="0" quotePrefix="1" applyFont="1"/>
    <xf numFmtId="0" fontId="0" fillId="0" borderId="0" xfId="0" applyAlignment="1">
      <alignment horizontal="center"/>
    </xf>
    <xf numFmtId="44" fontId="0" fillId="0" borderId="0" xfId="2" applyFont="1" applyBorder="1" applyAlignment="1"/>
    <xf numFmtId="44" fontId="2" fillId="0" borderId="0" xfId="2" applyFont="1" applyBorder="1" applyAlignment="1">
      <alignment horizontal="center"/>
    </xf>
    <xf numFmtId="0" fontId="0" fillId="10" borderId="0" xfId="0" applyFill="1"/>
    <xf numFmtId="0" fontId="2" fillId="0" borderId="3" xfId="0" applyFont="1" applyBorder="1" applyProtection="1">
      <protection hidden="1"/>
    </xf>
    <xf numFmtId="0" fontId="0" fillId="0" borderId="4" xfId="0" applyBorder="1" applyProtection="1">
      <protection hidden="1"/>
    </xf>
    <xf numFmtId="10" fontId="0" fillId="0" borderId="9" xfId="0" applyNumberFormat="1" applyBorder="1" applyProtection="1">
      <protection hidden="1"/>
    </xf>
    <xf numFmtId="44" fontId="0" fillId="0" borderId="11" xfId="2" applyFont="1" applyBorder="1" applyProtection="1">
      <protection hidden="1"/>
    </xf>
    <xf numFmtId="0" fontId="0" fillId="0" borderId="3" xfId="0" applyBorder="1" applyProtection="1">
      <protection hidden="1"/>
    </xf>
    <xf numFmtId="44" fontId="0" fillId="0" borderId="4" xfId="2" applyFont="1" applyBorder="1" applyProtection="1">
      <protection hidden="1"/>
    </xf>
    <xf numFmtId="10" fontId="0" fillId="0" borderId="3" xfId="0" applyNumberFormat="1" applyBorder="1" applyProtection="1">
      <protection hidden="1"/>
    </xf>
    <xf numFmtId="10" fontId="2" fillId="0" borderId="3" xfId="0" applyNumberFormat="1" applyFont="1" applyBorder="1" applyAlignment="1" applyProtection="1">
      <alignment horizontal="right"/>
      <protection hidden="1"/>
    </xf>
    <xf numFmtId="10" fontId="6" fillId="0" borderId="3" xfId="0" applyNumberFormat="1" applyFont="1" applyBorder="1" applyAlignment="1" applyProtection="1">
      <alignment horizontal="center"/>
      <protection hidden="1"/>
    </xf>
    <xf numFmtId="44" fontId="6" fillId="0" borderId="4" xfId="2" applyFont="1" applyBorder="1" applyProtection="1">
      <protection hidden="1"/>
    </xf>
    <xf numFmtId="0" fontId="3" fillId="0" borderId="3" xfId="0" applyFont="1" applyBorder="1" applyAlignment="1" applyProtection="1">
      <alignment horizontal="center"/>
      <protection hidden="1"/>
    </xf>
    <xf numFmtId="44" fontId="2" fillId="0" borderId="4" xfId="2" applyFont="1" applyBorder="1" applyAlignment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44" fontId="0" fillId="0" borderId="2" xfId="2" applyFont="1" applyBorder="1" applyProtection="1">
      <protection hidden="1"/>
    </xf>
    <xf numFmtId="0" fontId="0" fillId="0" borderId="0" xfId="0" applyProtection="1">
      <protection hidden="1"/>
    </xf>
    <xf numFmtId="44" fontId="0" fillId="0" borderId="0" xfId="2" applyFont="1" applyBorder="1" applyProtection="1">
      <protection hidden="1"/>
    </xf>
    <xf numFmtId="0" fontId="2" fillId="4" borderId="14" xfId="0" applyFont="1" applyFill="1" applyBorder="1" applyProtection="1">
      <protection hidden="1"/>
    </xf>
    <xf numFmtId="44" fontId="2" fillId="4" borderId="15" xfId="2" applyFont="1" applyFill="1" applyBorder="1" applyProtection="1">
      <protection hidden="1"/>
    </xf>
    <xf numFmtId="43" fontId="4" fillId="0" borderId="3" xfId="1" applyFont="1" applyBorder="1" applyAlignment="1" applyProtection="1">
      <alignment horizontal="center"/>
      <protection hidden="1"/>
    </xf>
    <xf numFmtId="44" fontId="0" fillId="0" borderId="4" xfId="2" applyFont="1" applyBorder="1" applyAlignment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44" fontId="0" fillId="0" borderId="2" xfId="2" applyFont="1" applyBorder="1" applyAlignment="1" applyProtection="1">
      <protection hidden="1"/>
    </xf>
    <xf numFmtId="44" fontId="8" fillId="4" borderId="16" xfId="2" applyFont="1" applyFill="1" applyBorder="1" applyAlignment="1" applyProtection="1">
      <alignment horizontal="center"/>
      <protection locked="0"/>
    </xf>
    <xf numFmtId="44" fontId="5" fillId="6" borderId="17" xfId="2" applyFont="1" applyFill="1" applyBorder="1" applyAlignment="1" applyProtection="1">
      <alignment horizontal="center"/>
      <protection locked="0"/>
    </xf>
    <xf numFmtId="0" fontId="2" fillId="11" borderId="3" xfId="0" applyFont="1" applyFill="1" applyBorder="1" applyProtection="1">
      <protection hidden="1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44" fontId="2" fillId="6" borderId="3" xfId="2" applyFont="1" applyFill="1" applyBorder="1" applyAlignment="1" applyProtection="1">
      <alignment horizontal="center"/>
      <protection locked="0"/>
    </xf>
    <xf numFmtId="44" fontId="2" fillId="6" borderId="4" xfId="2" applyFont="1" applyFill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/>
      <protection hidden="1"/>
    </xf>
    <xf numFmtId="44" fontId="2" fillId="0" borderId="2" xfId="2" applyFont="1" applyBorder="1" applyAlignment="1" applyProtection="1">
      <alignment horizontal="center"/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9" borderId="12" xfId="0" applyFont="1" applyFill="1" applyBorder="1" applyAlignment="1" applyProtection="1">
      <alignment horizontal="center"/>
      <protection locked="0"/>
    </xf>
    <xf numFmtId="0" fontId="2" fillId="9" borderId="13" xfId="0" applyFont="1" applyFill="1" applyBorder="1" applyAlignment="1" applyProtection="1">
      <alignment horizontal="center"/>
      <protection locked="0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44" fontId="2" fillId="6" borderId="1" xfId="2" applyFont="1" applyFill="1" applyBorder="1" applyAlignment="1" applyProtection="1">
      <alignment horizontal="center"/>
      <protection locked="0"/>
    </xf>
    <xf numFmtId="44" fontId="2" fillId="6" borderId="2" xfId="2" applyFont="1" applyFill="1" applyBorder="1" applyAlignment="1" applyProtection="1">
      <alignment horizontal="center"/>
      <protection locked="0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 applyAlignment="1">
      <alignment horizont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74544</xdr:colOff>
      <xdr:row>29</xdr:row>
      <xdr:rowOff>49696</xdr:rowOff>
    </xdr:from>
    <xdr:to>
      <xdr:col>6</xdr:col>
      <xdr:colOff>902805</xdr:colOff>
      <xdr:row>31</xdr:row>
      <xdr:rowOff>149088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57AEBFE9-4676-BDC7-2A42-394A3A305272}"/>
            </a:ext>
          </a:extLst>
        </xdr:cNvPr>
        <xdr:cNvSpPr/>
      </xdr:nvSpPr>
      <xdr:spPr>
        <a:xfrm rot="10800000">
          <a:off x="4298674" y="5077239"/>
          <a:ext cx="1341783" cy="480392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19ACA-CD3E-440E-A817-19C9DE9661A1}">
  <sheetPr>
    <pageSetUpPr fitToPage="1"/>
  </sheetPr>
  <dimension ref="A1:O40"/>
  <sheetViews>
    <sheetView tabSelected="1" zoomScale="145" zoomScaleNormal="145" workbookViewId="0">
      <selection activeCell="C4" sqref="C4:D4"/>
    </sheetView>
  </sheetViews>
  <sheetFormatPr defaultColWidth="0" defaultRowHeight="15" zeroHeight="1" x14ac:dyDescent="0.25"/>
  <cols>
    <col min="1" max="1" width="7.140625" customWidth="1"/>
    <col min="2" max="2" width="5.140625" customWidth="1"/>
    <col min="3" max="3" width="36.42578125" bestFit="1" customWidth="1"/>
    <col min="4" max="4" width="17.140625" customWidth="1"/>
    <col min="5" max="5" width="3.7109375" customWidth="1"/>
    <col min="6" max="6" width="4" customWidth="1"/>
    <col min="7" max="7" width="32.7109375" bestFit="1" customWidth="1"/>
    <col min="8" max="8" width="17.140625" customWidth="1"/>
    <col min="9" max="9" width="2.28515625" customWidth="1"/>
    <col min="10" max="10" width="15.85546875" customWidth="1"/>
    <col min="11" max="15" width="0" hidden="1" customWidth="1"/>
    <col min="16" max="16384" width="9.140625" hidden="1"/>
  </cols>
  <sheetData>
    <row r="1" spans="2:10" ht="18.75" x14ac:dyDescent="0.3">
      <c r="B1" s="47" t="s">
        <v>20</v>
      </c>
      <c r="C1" s="48"/>
      <c r="D1" s="48"/>
      <c r="E1" s="48"/>
    </row>
    <row r="2" spans="2:10" ht="15.75" thickBot="1" x14ac:dyDescent="0.3">
      <c r="B2" s="20"/>
      <c r="C2" s="20"/>
      <c r="D2" s="20"/>
      <c r="E2" s="20"/>
    </row>
    <row r="3" spans="2:10" x14ac:dyDescent="0.25">
      <c r="B3" s="20"/>
      <c r="C3" s="57" t="s">
        <v>0</v>
      </c>
      <c r="D3" s="58"/>
      <c r="E3" s="20"/>
      <c r="G3" s="59" t="s">
        <v>10</v>
      </c>
      <c r="H3" s="60"/>
    </row>
    <row r="4" spans="2:10" ht="15.75" thickBot="1" x14ac:dyDescent="0.3">
      <c r="B4" s="20"/>
      <c r="C4" s="61">
        <v>10000</v>
      </c>
      <c r="D4" s="62"/>
      <c r="E4" s="20"/>
      <c r="G4" s="51">
        <f>C6*0.45</f>
        <v>540</v>
      </c>
      <c r="H4" s="52"/>
    </row>
    <row r="5" spans="2:10" x14ac:dyDescent="0.25">
      <c r="B5" s="20"/>
      <c r="C5" s="57" t="s">
        <v>9</v>
      </c>
      <c r="D5" s="58"/>
      <c r="E5" s="20"/>
      <c r="G5" s="63" t="s">
        <v>11</v>
      </c>
      <c r="H5" s="64"/>
    </row>
    <row r="6" spans="2:10" ht="15.75" thickBot="1" x14ac:dyDescent="0.3">
      <c r="B6" s="20"/>
      <c r="C6" s="49">
        <v>1200</v>
      </c>
      <c r="D6" s="50"/>
      <c r="E6" s="20"/>
      <c r="G6" s="51">
        <f>C6-G4</f>
        <v>660</v>
      </c>
      <c r="H6" s="52"/>
    </row>
    <row r="7" spans="2:10" ht="15.75" thickBot="1" x14ac:dyDescent="0.3">
      <c r="B7" s="20"/>
      <c r="C7" s="44" t="s">
        <v>17</v>
      </c>
      <c r="D7" s="45" t="s">
        <v>19</v>
      </c>
      <c r="E7" s="20"/>
      <c r="G7" s="19"/>
      <c r="H7" s="19"/>
    </row>
    <row r="8" spans="2:10" x14ac:dyDescent="0.25">
      <c r="B8" s="20"/>
      <c r="C8" s="20"/>
      <c r="D8" s="20"/>
      <c r="E8" s="20"/>
    </row>
    <row r="9" spans="2:10" ht="15.75" thickBot="1" x14ac:dyDescent="0.3"/>
    <row r="10" spans="2:10" x14ac:dyDescent="0.25">
      <c r="C10" s="53" t="s">
        <v>1</v>
      </c>
      <c r="D10" s="54"/>
      <c r="E10" s="9"/>
      <c r="F10" s="9"/>
      <c r="G10" s="55" t="s">
        <v>2</v>
      </c>
      <c r="H10" s="56"/>
    </row>
    <row r="11" spans="2:10" x14ac:dyDescent="0.25">
      <c r="C11" s="21" t="s">
        <v>3</v>
      </c>
      <c r="D11" s="22"/>
      <c r="E11" s="10"/>
      <c r="F11" s="10"/>
      <c r="G11" s="21" t="s">
        <v>3</v>
      </c>
      <c r="H11" s="22"/>
    </row>
    <row r="12" spans="2:10" hidden="1" x14ac:dyDescent="0.25">
      <c r="C12" s="23">
        <v>3.0000000000000001E-3</v>
      </c>
      <c r="D12" s="24">
        <f>C4*C12</f>
        <v>30</v>
      </c>
      <c r="E12" s="10"/>
      <c r="F12" s="10"/>
      <c r="G12" s="23">
        <v>3.0000000000000001E-3</v>
      </c>
      <c r="H12" s="24">
        <f>C4*G12</f>
        <v>30</v>
      </c>
    </row>
    <row r="13" spans="2:10" x14ac:dyDescent="0.25">
      <c r="C13" s="23">
        <v>3.0000000000000001E-3</v>
      </c>
      <c r="D13" s="24">
        <f>IF((D12&gt;3500),3500,D12)</f>
        <v>30</v>
      </c>
      <c r="E13" s="11"/>
      <c r="F13" s="11"/>
      <c r="G13" s="23">
        <v>3.0000000000000001E-3</v>
      </c>
      <c r="H13" s="24">
        <f>IF((H12&gt;3500),3500,H12)</f>
        <v>30</v>
      </c>
      <c r="J13" s="16" t="s">
        <v>16</v>
      </c>
    </row>
    <row r="14" spans="2:10" ht="6.75" customHeight="1" x14ac:dyDescent="0.25">
      <c r="C14" s="25"/>
      <c r="D14" s="26"/>
      <c r="G14" s="25"/>
      <c r="H14" s="26"/>
    </row>
    <row r="15" spans="2:10" x14ac:dyDescent="0.25">
      <c r="C15" s="21" t="s">
        <v>4</v>
      </c>
      <c r="D15" s="26"/>
      <c r="E15" s="12"/>
      <c r="F15" s="12"/>
      <c r="G15" s="21" t="s">
        <v>4</v>
      </c>
      <c r="H15" s="26"/>
    </row>
    <row r="16" spans="2:10" x14ac:dyDescent="0.25">
      <c r="C16" s="27">
        <v>0.01</v>
      </c>
      <c r="D16" s="26">
        <f>C6*C16</f>
        <v>12</v>
      </c>
      <c r="E16" s="12"/>
      <c r="F16" s="12"/>
      <c r="G16" s="27">
        <v>0.03</v>
      </c>
      <c r="H16" s="26">
        <f>C6*G16</f>
        <v>36</v>
      </c>
    </row>
    <row r="17" spans="3:13" x14ac:dyDescent="0.25">
      <c r="C17" s="21" t="s">
        <v>21</v>
      </c>
      <c r="D17" s="26"/>
      <c r="E17" s="12"/>
      <c r="F17" s="12"/>
      <c r="G17" s="21" t="s">
        <v>5</v>
      </c>
      <c r="H17" s="26"/>
    </row>
    <row r="18" spans="3:13" x14ac:dyDescent="0.25">
      <c r="C18" s="23">
        <v>0.01</v>
      </c>
      <c r="D18" s="24">
        <f>C6*C18</f>
        <v>12</v>
      </c>
      <c r="E18" s="13"/>
      <c r="F18" s="13"/>
      <c r="G18" s="23">
        <v>0.01</v>
      </c>
      <c r="H18" s="24">
        <f>C6*G18</f>
        <v>12</v>
      </c>
    </row>
    <row r="19" spans="3:13" ht="6.75" customHeight="1" x14ac:dyDescent="0.25">
      <c r="C19" s="25"/>
      <c r="D19" s="26"/>
      <c r="G19" s="25"/>
      <c r="H19" s="26"/>
    </row>
    <row r="20" spans="3:13" x14ac:dyDescent="0.25">
      <c r="C20" s="46" t="s">
        <v>22</v>
      </c>
      <c r="D20" s="26"/>
      <c r="E20" s="14"/>
      <c r="F20" s="14"/>
      <c r="G20" s="46" t="s">
        <v>22</v>
      </c>
      <c r="H20" s="26"/>
    </row>
    <row r="21" spans="3:13" hidden="1" x14ac:dyDescent="0.25">
      <c r="C21" s="23">
        <v>1E-3</v>
      </c>
      <c r="D21" s="24">
        <f>C4*C21</f>
        <v>10</v>
      </c>
      <c r="E21" s="14"/>
      <c r="F21" s="14"/>
      <c r="G21" s="23">
        <v>1E-3</v>
      </c>
      <c r="H21" s="24">
        <f>C4*G21</f>
        <v>10</v>
      </c>
    </row>
    <row r="22" spans="3:13" x14ac:dyDescent="0.25">
      <c r="C22" s="23">
        <v>1E-3</v>
      </c>
      <c r="D22" s="24">
        <f>IF((D13&gt;3499.99),0,D21)</f>
        <v>10</v>
      </c>
      <c r="E22" s="15"/>
      <c r="F22" s="15"/>
      <c r="G22" s="23">
        <v>1E-3</v>
      </c>
      <c r="H22" s="24">
        <f>IF((H13&gt;3499.99),0,H21)</f>
        <v>10</v>
      </c>
    </row>
    <row r="23" spans="3:13" x14ac:dyDescent="0.25">
      <c r="C23" s="28" t="s">
        <v>12</v>
      </c>
      <c r="D23" s="26">
        <f>D13+D16+D18+D22</f>
        <v>64</v>
      </c>
      <c r="E23" s="14"/>
      <c r="F23" s="14"/>
      <c r="G23" s="28" t="s">
        <v>12</v>
      </c>
      <c r="H23" s="26">
        <f>H13+H16+H18+H22</f>
        <v>88</v>
      </c>
    </row>
    <row r="24" spans="3:13" x14ac:dyDescent="0.25">
      <c r="C24" s="28"/>
      <c r="D24" s="26"/>
      <c r="E24" s="14"/>
      <c r="F24" s="14"/>
      <c r="G24" s="28"/>
      <c r="H24" s="26"/>
    </row>
    <row r="25" spans="3:13" x14ac:dyDescent="0.25">
      <c r="C25" s="29" t="s">
        <v>18</v>
      </c>
      <c r="D25" s="30">
        <f>IF((D7="si"),C4*0.11%,0)</f>
        <v>0</v>
      </c>
      <c r="E25" s="14"/>
      <c r="F25" s="14"/>
      <c r="G25" s="29" t="s">
        <v>18</v>
      </c>
      <c r="H25" s="30">
        <f>IF((D7="si"),C4*0.11%,0)</f>
        <v>0</v>
      </c>
    </row>
    <row r="26" spans="3:13" x14ac:dyDescent="0.25">
      <c r="C26" s="25"/>
      <c r="D26" s="26"/>
      <c r="G26" s="25"/>
      <c r="H26" s="26"/>
      <c r="K26" s="4"/>
      <c r="M26" s="5"/>
    </row>
    <row r="27" spans="3:13" x14ac:dyDescent="0.25">
      <c r="C27" s="31" t="s">
        <v>6</v>
      </c>
      <c r="D27" s="32">
        <f>C6+D13+D16+D18+D22+D25</f>
        <v>1264</v>
      </c>
      <c r="G27" s="40" t="s">
        <v>7</v>
      </c>
      <c r="H27" s="32">
        <f>C6+H13+H16+H18+H22+H25</f>
        <v>1288</v>
      </c>
    </row>
    <row r="28" spans="3:13" x14ac:dyDescent="0.25">
      <c r="C28" s="33" t="s">
        <v>13</v>
      </c>
      <c r="D28" s="26"/>
      <c r="G28" s="33" t="s">
        <v>14</v>
      </c>
      <c r="H28" s="41">
        <f>H27*0.6</f>
        <v>772.8</v>
      </c>
    </row>
    <row r="29" spans="3:13" ht="15.75" thickBot="1" x14ac:dyDescent="0.3">
      <c r="C29" s="34"/>
      <c r="D29" s="35"/>
      <c r="E29" s="8"/>
      <c r="F29" s="8"/>
      <c r="G29" s="42" t="s">
        <v>15</v>
      </c>
      <c r="H29" s="43">
        <f>H27-H28</f>
        <v>515.20000000000005</v>
      </c>
    </row>
    <row r="30" spans="3:13" x14ac:dyDescent="0.25">
      <c r="C30" s="36"/>
      <c r="D30" s="37"/>
      <c r="G30" s="17"/>
      <c r="H30" s="18"/>
    </row>
    <row r="31" spans="3:13" x14ac:dyDescent="0.25">
      <c r="C31" s="38" t="s">
        <v>8</v>
      </c>
      <c r="D31" s="39">
        <f>D27-H27</f>
        <v>-24</v>
      </c>
    </row>
    <row r="32" spans="3:13" x14ac:dyDescent="0.25"/>
    <row r="33" spans="3:15" hidden="1" x14ac:dyDescent="0.25">
      <c r="C33" s="2"/>
      <c r="D33" s="1"/>
    </row>
    <row r="39" spans="3:15" hidden="1" x14ac:dyDescent="0.25">
      <c r="M39" s="6"/>
      <c r="N39" s="3"/>
      <c r="O39" s="7"/>
    </row>
    <row r="40" spans="3:15" hidden="1" x14ac:dyDescent="0.25">
      <c r="D40" s="1"/>
      <c r="M40" s="1"/>
      <c r="N40" s="3"/>
      <c r="O40" s="7"/>
    </row>
  </sheetData>
  <sheetProtection algorithmName="SHA-512" hashValue="FPqNhMzXlMJaOofyZ0DU6PViX2pFgQLnKRipUDYWO8+dU/4ycAOjShLb5RBauUL9xyVgRwpImsjAipfxWooFEA==" saltValue="eH/DKWbxBCodVi1obULkFQ==" spinCount="100000" sheet="1" objects="1" scenarios="1" selectLockedCells="1"/>
  <mergeCells count="11">
    <mergeCell ref="B1:E1"/>
    <mergeCell ref="C6:D6"/>
    <mergeCell ref="G6:H6"/>
    <mergeCell ref="C10:D10"/>
    <mergeCell ref="G10:H10"/>
    <mergeCell ref="C3:D3"/>
    <mergeCell ref="G3:H3"/>
    <mergeCell ref="C4:D4"/>
    <mergeCell ref="G4:H4"/>
    <mergeCell ref="C5:D5"/>
    <mergeCell ref="G5:H5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Header>&amp;CCondifesaTVB - Simulatore quote 2025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Simulatore</vt:lpstr>
      <vt:lpstr>Simulatore!Area_stampa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 Codato</dc:creator>
  <cp:lastModifiedBy>Filippo Codato</cp:lastModifiedBy>
  <cp:lastPrinted>2025-10-14T08:14:58Z</cp:lastPrinted>
  <dcterms:created xsi:type="dcterms:W3CDTF">2025-10-02T15:10:57Z</dcterms:created>
  <dcterms:modified xsi:type="dcterms:W3CDTF">2025-10-16T10:13:41Z</dcterms:modified>
</cp:coreProperties>
</file>